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23800" windowHeight="15940" activeTab="0"/>
  </bookViews>
  <sheets>
    <sheet name="DMC IT Projects TC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 M. Reis</author>
  </authors>
  <commentList>
    <comment ref="H2" authorId="0">
      <text>
        <r>
          <rPr>
            <b/>
            <sz val="8"/>
            <rFont val="Tahoma"/>
            <family val="0"/>
          </rPr>
          <t>Does not include non-IT specific costs such as end-user training and overhead allocations</t>
        </r>
      </text>
    </comment>
    <comment ref="G7" authorId="0">
      <text>
        <r>
          <rPr>
            <b/>
            <sz val="8"/>
            <rFont val="Tahoma"/>
            <family val="0"/>
          </rPr>
          <t>Reflects maximum total cost---estimates are in $15-25M range</t>
        </r>
      </text>
    </comment>
    <comment ref="G12" authorId="0">
      <text>
        <r>
          <rPr>
            <b/>
            <sz val="8"/>
            <rFont val="Tahoma"/>
            <family val="0"/>
          </rPr>
          <t>Reflects maximum cost--current estimates in $40-60M range</t>
        </r>
      </text>
    </comment>
  </commentList>
</comments>
</file>

<file path=xl/sharedStrings.xml><?xml version="1.0" encoding="utf-8"?>
<sst xmlns="http://schemas.openxmlformats.org/spreadsheetml/2006/main" count="107" uniqueCount="69">
  <si>
    <r>
      <t>DMC IT Investment Portfolio Summary</t>
    </r>
    <r>
      <rPr>
        <b/>
        <i/>
        <sz val="10"/>
        <color indexed="11"/>
        <rFont val="Arial"/>
        <family val="2"/>
      </rPr>
      <t xml:space="preserve"> (in millions)</t>
    </r>
  </si>
  <si>
    <t>Investment</t>
  </si>
  <si>
    <t>Category</t>
  </si>
  <si>
    <t>Description</t>
  </si>
  <si>
    <t>IT Project Sub-set</t>
  </si>
  <si>
    <t>Phase</t>
  </si>
  <si>
    <t>Total Project Cost</t>
  </si>
  <si>
    <t>Total Project IT Cost</t>
  </si>
  <si>
    <t>7-Yr Total IT Life Cycle Cost</t>
  </si>
  <si>
    <t>Life Cycle Cost (% of IT Portfolio)</t>
  </si>
  <si>
    <t>Corporate HQ</t>
  </si>
  <si>
    <t>Develop, test, deploy application</t>
  </si>
  <si>
    <t>Dev</t>
  </si>
  <si>
    <t>Comm Network</t>
  </si>
  <si>
    <t>Complete Corporate Comm project</t>
  </si>
  <si>
    <t>HQ Remodel</t>
  </si>
  <si>
    <t>Building IT infra</t>
  </si>
  <si>
    <t>Phoenix Sales Office</t>
  </si>
  <si>
    <t>Consumer Products Division</t>
  </si>
  <si>
    <t>Office IT Infra</t>
  </si>
  <si>
    <t>Sales Competitor acquisition</t>
  </si>
  <si>
    <t>Integration of IT infrastructures</t>
  </si>
  <si>
    <t>New product center</t>
  </si>
  <si>
    <t>Center Infra</t>
  </si>
  <si>
    <t>Solar Mini Cell Dev</t>
  </si>
  <si>
    <t>New application capability</t>
  </si>
  <si>
    <t>Mfg Re-tool</t>
  </si>
  <si>
    <t>Upgrade IT Infra</t>
  </si>
  <si>
    <t>Planning</t>
  </si>
  <si>
    <t>Micro-cell Dev</t>
  </si>
  <si>
    <t>Acquire Street Light/Call Box Mfg Capability</t>
  </si>
  <si>
    <t>Industrial Products Division</t>
  </si>
  <si>
    <r>
      <t>E</t>
    </r>
    <r>
      <rPr>
        <sz val="10"/>
        <rFont val="Times New Roman"/>
        <family val="1"/>
      </rPr>
      <t>nd-to-end industrial product dev</t>
    </r>
  </si>
  <si>
    <t>Deliver Solar Street lights</t>
  </si>
  <si>
    <t>No IT impact</t>
  </si>
  <si>
    <t>Deliver 911 Products</t>
  </si>
  <si>
    <t>Expand sales offices</t>
  </si>
  <si>
    <t>Plant Re-tool</t>
  </si>
  <si>
    <t>New aircraft solar strips</t>
  </si>
  <si>
    <t>Aerospace Products Division</t>
  </si>
  <si>
    <t>Develop new aircraft solar power strips for top of fuselage and wings</t>
  </si>
  <si>
    <t>Initial Concept</t>
  </si>
  <si>
    <t>New Micro Cell</t>
  </si>
  <si>
    <t xml:space="preserve">Improve Solar cell </t>
  </si>
  <si>
    <t>Totals</t>
  </si>
  <si>
    <t xml:space="preserve">Ttl IT Investment as a percentage of $161.81M  Corporate Investment Portfolio= </t>
  </si>
  <si>
    <t xml:space="preserve"> WELLCO Suite</t>
  </si>
  <si>
    <t xml:space="preserve">Implement new integrated system (finance and operations) </t>
  </si>
  <si>
    <t xml:space="preserve"> Implement corporate-wide integrated communications network </t>
  </si>
  <si>
    <t xml:space="preserve"> Corporate headquarters building ($3.9 million)</t>
  </si>
  <si>
    <t>Open new sales office in Phoenix, AZ ($430 thousand)</t>
  </si>
  <si>
    <t xml:space="preserve">Competitor Acquisition </t>
  </si>
  <si>
    <t xml:space="preserve"> Implement new product development center </t>
  </si>
  <si>
    <t xml:space="preserve"> Development of more powerful solar mini-cell </t>
  </si>
  <si>
    <t xml:space="preserve">Re-tool manufacturing plant </t>
  </si>
  <si>
    <t xml:space="preserve"> Development of modified solar micro-cell</t>
  </si>
  <si>
    <t xml:space="preserve"> Acquisition of Street Light/Call Box Mfg Company </t>
  </si>
  <si>
    <t xml:space="preserve">Develop end-to-end industrial product development capability </t>
  </si>
  <si>
    <t xml:space="preserve"> Ship first DMC-brand solar-powered street lights </t>
  </si>
  <si>
    <t>Ship first DMC-brand 911 call-box/street light products</t>
  </si>
  <si>
    <t xml:space="preserve"> Expand sales offices in Jacksonville and Los Angeles </t>
  </si>
  <si>
    <t>Re-tool manufacturing plant</t>
  </si>
  <si>
    <t xml:space="preserve"> Development of new solar micro-cell </t>
  </si>
  <si>
    <t>Develop improved solar panel cell</t>
  </si>
  <si>
    <t>FY 11 IT</t>
  </si>
  <si>
    <t>FY 12 IT</t>
  </si>
  <si>
    <t>FY 13 IT</t>
  </si>
  <si>
    <t>FY 14 IT</t>
  </si>
  <si>
    <t>Annual Sustaining IT Budget ('11-'14)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</si>
</sst>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&quot;$&quot;#,##0.0_);[Red]\(&quot;$&quot;#,##0.0\)"/>
    <numFmt numFmtId="174" formatCode="0.0%"/>
  </numFmts>
  <fonts count="52">
    <font>
      <sz val="10"/>
      <name val="Arial"/>
      <family val="0"/>
    </font>
    <font>
      <b/>
      <sz val="14"/>
      <color indexed="11"/>
      <name val="Arial"/>
      <family val="2"/>
    </font>
    <font>
      <b/>
      <i/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0"/>
      <color indexed="61"/>
      <name val="Arial"/>
      <family val="2"/>
    </font>
    <font>
      <b/>
      <u val="single"/>
      <sz val="10"/>
      <color indexed="22"/>
      <name val="Arial"/>
      <family val="2"/>
    </font>
    <font>
      <b/>
      <u val="single"/>
      <sz val="10"/>
      <color indexed="13"/>
      <name val="Arial"/>
      <family val="2"/>
    </font>
    <font>
      <b/>
      <sz val="10"/>
      <color indexed="22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0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2" applyNumberFormat="0" applyAlignment="0" applyProtection="0"/>
    <xf numFmtId="0" fontId="42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0" fontId="0" fillId="35" borderId="11" xfId="60" applyNumberFormat="1" applyFont="1" applyFill="1" applyBorder="1" applyAlignment="1">
      <alignment horizontal="left" wrapText="1" indent="1"/>
    </xf>
    <xf numFmtId="172" fontId="0" fillId="35" borderId="11" xfId="60" applyNumberFormat="1" applyFont="1" applyFill="1" applyBorder="1" applyAlignment="1">
      <alignment horizontal="left" wrapText="1" indent="1"/>
    </xf>
    <xf numFmtId="173" fontId="0" fillId="35" borderId="11" xfId="0" applyNumberFormat="1" applyFont="1" applyFill="1" applyBorder="1" applyAlignment="1">
      <alignment horizontal="center" wrapText="1"/>
    </xf>
    <xf numFmtId="174" fontId="0" fillId="35" borderId="14" xfId="56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36" borderId="13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170" fontId="0" fillId="36" borderId="11" xfId="60" applyNumberFormat="1" applyFont="1" applyFill="1" applyBorder="1" applyAlignment="1">
      <alignment horizontal="left" wrapText="1" indent="1"/>
    </xf>
    <xf numFmtId="172" fontId="0" fillId="36" borderId="11" xfId="60" applyNumberFormat="1" applyFont="1" applyFill="1" applyBorder="1" applyAlignment="1">
      <alignment horizontal="left" wrapText="1" indent="1"/>
    </xf>
    <xf numFmtId="174" fontId="0" fillId="36" borderId="14" xfId="56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37" borderId="13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170" fontId="0" fillId="37" borderId="11" xfId="60" applyNumberFormat="1" applyFont="1" applyFill="1" applyBorder="1" applyAlignment="1">
      <alignment horizontal="left" wrapText="1" indent="1"/>
    </xf>
    <xf numFmtId="172" fontId="0" fillId="37" borderId="11" xfId="60" applyNumberFormat="1" applyFont="1" applyFill="1" applyBorder="1" applyAlignment="1">
      <alignment horizontal="left" wrapText="1" indent="1"/>
    </xf>
    <xf numFmtId="174" fontId="0" fillId="37" borderId="14" xfId="56" applyNumberFormat="1" applyFont="1" applyFill="1" applyBorder="1" applyAlignment="1">
      <alignment horizontal="center" wrapText="1"/>
    </xf>
    <xf numFmtId="0" fontId="8" fillId="37" borderId="13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5" fillId="38" borderId="11" xfId="0" applyFont="1" applyFill="1" applyBorder="1" applyAlignment="1">
      <alignment horizontal="center" wrapText="1"/>
    </xf>
    <xf numFmtId="170" fontId="0" fillId="38" borderId="11" xfId="60" applyNumberFormat="1" applyFont="1" applyFill="1" applyBorder="1" applyAlignment="1">
      <alignment horizontal="left" wrapText="1" indent="1"/>
    </xf>
    <xf numFmtId="172" fontId="0" fillId="38" borderId="11" xfId="60" applyNumberFormat="1" applyFont="1" applyFill="1" applyBorder="1" applyAlignment="1">
      <alignment horizontal="left" wrapText="1" indent="1"/>
    </xf>
    <xf numFmtId="174" fontId="0" fillId="38" borderId="14" xfId="56" applyNumberFormat="1" applyFont="1" applyFill="1" applyBorder="1" applyAlignment="1">
      <alignment horizontal="center" wrapText="1"/>
    </xf>
    <xf numFmtId="0" fontId="5" fillId="38" borderId="17" xfId="0" applyFont="1" applyFill="1" applyBorder="1" applyAlignment="1">
      <alignment horizontal="center" wrapText="1"/>
    </xf>
    <xf numFmtId="170" fontId="0" fillId="38" borderId="17" xfId="60" applyNumberFormat="1" applyFont="1" applyFill="1" applyBorder="1" applyAlignment="1">
      <alignment horizontal="left" wrapText="1" indent="1"/>
    </xf>
    <xf numFmtId="172" fontId="0" fillId="38" borderId="17" xfId="60" applyNumberFormat="1" applyFont="1" applyFill="1" applyBorder="1" applyAlignment="1">
      <alignment horizontal="left" wrapText="1" indent="1"/>
    </xf>
    <xf numFmtId="174" fontId="0" fillId="38" borderId="18" xfId="56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 wrapText="1"/>
    </xf>
    <xf numFmtId="174" fontId="3" fillId="33" borderId="10" xfId="56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33" borderId="2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9" fontId="12" fillId="34" borderId="10" xfId="56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9" fontId="14" fillId="34" borderId="0" xfId="56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33" borderId="12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70" fontId="7" fillId="35" borderId="23" xfId="60" applyNumberFormat="1" applyFont="1" applyFill="1" applyBorder="1" applyAlignment="1">
      <alignment horizontal="left" wrapText="1" indent="1"/>
    </xf>
    <xf numFmtId="172" fontId="7" fillId="35" borderId="23" xfId="60" applyNumberFormat="1" applyFont="1" applyFill="1" applyBorder="1" applyAlignment="1">
      <alignment horizontal="left" wrapText="1" indent="1"/>
    </xf>
    <xf numFmtId="173" fontId="7" fillId="35" borderId="23" xfId="0" applyNumberFormat="1" applyFont="1" applyFill="1" applyBorder="1" applyAlignment="1">
      <alignment horizontal="center" wrapText="1"/>
    </xf>
    <xf numFmtId="174" fontId="7" fillId="35" borderId="24" xfId="56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1" fillId="34" borderId="0" xfId="0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25" zoomScaleNormal="125" workbookViewId="0" topLeftCell="A1">
      <selection activeCell="M3" sqref="M3"/>
    </sheetView>
  </sheetViews>
  <sheetFormatPr defaultColWidth="8.8515625" defaultRowHeight="12.75"/>
  <cols>
    <col min="1" max="1" width="2.7109375" style="1" customWidth="1"/>
    <col min="2" max="2" width="11.140625" style="55" customWidth="1"/>
    <col min="3" max="3" width="9.7109375" style="0" customWidth="1"/>
    <col min="4" max="4" width="12.421875" style="55" customWidth="1"/>
    <col min="5" max="5" width="13.140625" style="55" customWidth="1"/>
    <col min="6" max="6" width="7.421875" style="55" customWidth="1"/>
    <col min="7" max="7" width="11.00390625" style="55" customWidth="1"/>
    <col min="8" max="8" width="8.28125" style="55" customWidth="1"/>
    <col min="9" max="9" width="9.00390625" style="0" customWidth="1"/>
    <col min="10" max="10" width="9.421875" style="0" customWidth="1"/>
    <col min="11" max="11" width="8.421875" style="0" customWidth="1"/>
    <col min="12" max="12" width="8.28125" style="0" customWidth="1"/>
    <col min="13" max="13" width="10.7109375" style="0" customWidth="1"/>
    <col min="14" max="14" width="8.421875" style="0" customWidth="1"/>
    <col min="15" max="15" width="9.28125" style="0" customWidth="1"/>
  </cols>
  <sheetData>
    <row r="1" spans="2:16" ht="18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66" customHeight="1">
      <c r="A2" s="2"/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64</v>
      </c>
      <c r="J2" s="3" t="s">
        <v>65</v>
      </c>
      <c r="K2" s="3" t="s">
        <v>66</v>
      </c>
      <c r="L2" s="3" t="s">
        <v>67</v>
      </c>
      <c r="M2" s="3" t="s">
        <v>68</v>
      </c>
      <c r="N2" s="3" t="s">
        <v>8</v>
      </c>
      <c r="O2" s="3" t="s">
        <v>9</v>
      </c>
      <c r="P2" s="5"/>
    </row>
    <row r="3" spans="1:16" s="68" customFormat="1" ht="76.5">
      <c r="A3" s="59">
        <v>1</v>
      </c>
      <c r="B3" s="60" t="s">
        <v>46</v>
      </c>
      <c r="C3" s="61" t="s">
        <v>10</v>
      </c>
      <c r="D3" s="62" t="s">
        <v>47</v>
      </c>
      <c r="E3" s="62" t="s">
        <v>11</v>
      </c>
      <c r="F3" s="61" t="s">
        <v>12</v>
      </c>
      <c r="G3" s="63">
        <v>3.6</v>
      </c>
      <c r="H3" s="63">
        <v>2.9</v>
      </c>
      <c r="I3" s="63">
        <v>0</v>
      </c>
      <c r="J3" s="63">
        <v>1.9</v>
      </c>
      <c r="K3" s="63">
        <v>0.95</v>
      </c>
      <c r="L3" s="64">
        <v>0</v>
      </c>
      <c r="M3" s="63">
        <v>0.4</v>
      </c>
      <c r="N3" s="65">
        <f aca="true" t="shared" si="0" ref="N3:N20">SUM(I3:L3)+(M3*5)</f>
        <v>4.85</v>
      </c>
      <c r="O3" s="66">
        <f aca="true" t="shared" si="1" ref="O3:O21">N3/$N$21</f>
        <v>0.14121415053137282</v>
      </c>
      <c r="P3" s="67"/>
    </row>
    <row r="4" spans="1:16" ht="89.25">
      <c r="A4" s="6">
        <v>2</v>
      </c>
      <c r="B4" s="7" t="s">
        <v>13</v>
      </c>
      <c r="C4" s="8" t="s">
        <v>10</v>
      </c>
      <c r="D4" s="9" t="s">
        <v>48</v>
      </c>
      <c r="E4" s="9" t="s">
        <v>14</v>
      </c>
      <c r="F4" s="8" t="s">
        <v>12</v>
      </c>
      <c r="G4" s="10">
        <v>4.6</v>
      </c>
      <c r="H4" s="10">
        <v>4.1</v>
      </c>
      <c r="I4" s="10">
        <v>1.5</v>
      </c>
      <c r="J4" s="10">
        <v>1.5</v>
      </c>
      <c r="K4" s="10">
        <v>1.5</v>
      </c>
      <c r="L4" s="11">
        <v>0</v>
      </c>
      <c r="M4" s="10">
        <v>0.2</v>
      </c>
      <c r="N4" s="12">
        <f t="shared" si="0"/>
        <v>5.5</v>
      </c>
      <c r="O4" s="13">
        <f t="shared" si="1"/>
        <v>0.16013975833454652</v>
      </c>
      <c r="P4" s="14"/>
    </row>
    <row r="5" spans="1:16" ht="63.75">
      <c r="A5" s="6">
        <v>3</v>
      </c>
      <c r="B5" s="7" t="s">
        <v>15</v>
      </c>
      <c r="C5" s="8" t="s">
        <v>10</v>
      </c>
      <c r="D5" s="9" t="s">
        <v>49</v>
      </c>
      <c r="E5" s="9" t="s">
        <v>16</v>
      </c>
      <c r="F5" s="8" t="s">
        <v>12</v>
      </c>
      <c r="G5" s="10">
        <v>3.9</v>
      </c>
      <c r="H5" s="10">
        <v>1.1</v>
      </c>
      <c r="I5" s="10">
        <v>0</v>
      </c>
      <c r="J5" s="10">
        <v>0</v>
      </c>
      <c r="K5" s="10">
        <v>0.5</v>
      </c>
      <c r="L5" s="11">
        <v>0.6</v>
      </c>
      <c r="M5" s="10">
        <v>0.01</v>
      </c>
      <c r="N5" s="12">
        <f t="shared" si="0"/>
        <v>1.1500000000000001</v>
      </c>
      <c r="O5" s="13">
        <f t="shared" si="1"/>
        <v>0.033483767651768824</v>
      </c>
      <c r="P5" s="14"/>
    </row>
    <row r="6" spans="1:16" ht="69.75" customHeight="1">
      <c r="A6" s="6">
        <v>4</v>
      </c>
      <c r="B6" s="15" t="s">
        <v>17</v>
      </c>
      <c r="C6" s="16" t="s">
        <v>18</v>
      </c>
      <c r="D6" s="16" t="s">
        <v>50</v>
      </c>
      <c r="E6" s="16" t="s">
        <v>19</v>
      </c>
      <c r="F6" s="16" t="s">
        <v>12</v>
      </c>
      <c r="G6" s="17">
        <v>0.43</v>
      </c>
      <c r="H6" s="17">
        <v>0.09</v>
      </c>
      <c r="I6" s="17">
        <v>0</v>
      </c>
      <c r="J6" s="17">
        <v>0.09</v>
      </c>
      <c r="K6" s="17">
        <v>0</v>
      </c>
      <c r="L6" s="18">
        <v>0</v>
      </c>
      <c r="M6" s="17">
        <v>0.01</v>
      </c>
      <c r="N6" s="17">
        <f t="shared" si="0"/>
        <v>0.14</v>
      </c>
      <c r="O6" s="19">
        <f t="shared" si="1"/>
        <v>0.004076284757606639</v>
      </c>
      <c r="P6" s="14"/>
    </row>
    <row r="7" spans="1:16" ht="40.5" customHeight="1">
      <c r="A7" s="20">
        <v>5</v>
      </c>
      <c r="B7" s="15" t="s">
        <v>20</v>
      </c>
      <c r="C7" s="16" t="s">
        <v>18</v>
      </c>
      <c r="D7" s="16" t="s">
        <v>51</v>
      </c>
      <c r="E7" s="16" t="s">
        <v>21</v>
      </c>
      <c r="F7" s="16" t="s">
        <v>12</v>
      </c>
      <c r="G7" s="17">
        <v>25</v>
      </c>
      <c r="H7" s="17">
        <v>1.6</v>
      </c>
      <c r="I7" s="17">
        <v>0</v>
      </c>
      <c r="J7" s="17">
        <v>0.5</v>
      </c>
      <c r="K7" s="17">
        <v>1</v>
      </c>
      <c r="L7" s="18">
        <v>0.1</v>
      </c>
      <c r="M7" s="17">
        <v>0.2</v>
      </c>
      <c r="N7" s="17">
        <f t="shared" si="0"/>
        <v>2.6</v>
      </c>
      <c r="O7" s="19">
        <f t="shared" si="1"/>
        <v>0.07570243121269472</v>
      </c>
      <c r="P7" s="14"/>
    </row>
    <row r="8" spans="1:16" ht="51.75" thickBot="1">
      <c r="A8" s="21">
        <v>6</v>
      </c>
      <c r="B8" s="15" t="s">
        <v>22</v>
      </c>
      <c r="C8" s="16" t="s">
        <v>18</v>
      </c>
      <c r="D8" s="16" t="s">
        <v>52</v>
      </c>
      <c r="E8" s="16" t="s">
        <v>23</v>
      </c>
      <c r="F8" s="16" t="s">
        <v>12</v>
      </c>
      <c r="G8" s="17">
        <v>13</v>
      </c>
      <c r="H8" s="17">
        <v>2.3</v>
      </c>
      <c r="I8" s="17">
        <v>0</v>
      </c>
      <c r="J8" s="17">
        <v>0.5</v>
      </c>
      <c r="K8" s="17">
        <v>1.5</v>
      </c>
      <c r="L8" s="18">
        <v>0.3</v>
      </c>
      <c r="M8" s="17">
        <v>0.2</v>
      </c>
      <c r="N8" s="17">
        <f t="shared" si="0"/>
        <v>3.3</v>
      </c>
      <c r="O8" s="19">
        <f t="shared" si="1"/>
        <v>0.0960838550007279</v>
      </c>
      <c r="P8" s="14"/>
    </row>
    <row r="9" spans="1:16" ht="64.5" thickTop="1">
      <c r="A9" s="6">
        <v>7</v>
      </c>
      <c r="B9" s="22" t="s">
        <v>24</v>
      </c>
      <c r="C9" s="16" t="s">
        <v>18</v>
      </c>
      <c r="D9" s="16" t="s">
        <v>53</v>
      </c>
      <c r="E9" s="16" t="s">
        <v>25</v>
      </c>
      <c r="F9" s="16" t="s">
        <v>12</v>
      </c>
      <c r="G9" s="17">
        <v>1.3</v>
      </c>
      <c r="H9" s="17">
        <v>0.2</v>
      </c>
      <c r="I9" s="17">
        <v>0</v>
      </c>
      <c r="J9" s="17">
        <v>1</v>
      </c>
      <c r="K9" s="17">
        <v>1</v>
      </c>
      <c r="L9" s="18">
        <v>0</v>
      </c>
      <c r="M9" s="17">
        <v>0.09</v>
      </c>
      <c r="N9" s="17">
        <f t="shared" si="0"/>
        <v>2.45</v>
      </c>
      <c r="O9" s="19">
        <f t="shared" si="1"/>
        <v>0.07133498325811619</v>
      </c>
      <c r="P9" s="23"/>
    </row>
    <row r="10" spans="1:16" ht="51">
      <c r="A10" s="6">
        <v>8</v>
      </c>
      <c r="B10" s="22" t="s">
        <v>26</v>
      </c>
      <c r="C10" s="16" t="s">
        <v>18</v>
      </c>
      <c r="D10" s="16" t="s">
        <v>54</v>
      </c>
      <c r="E10" s="16" t="s">
        <v>27</v>
      </c>
      <c r="F10" s="16" t="s">
        <v>28</v>
      </c>
      <c r="G10" s="17">
        <v>12.6</v>
      </c>
      <c r="H10" s="17">
        <v>1</v>
      </c>
      <c r="I10" s="17">
        <v>0</v>
      </c>
      <c r="J10" s="17">
        <v>0</v>
      </c>
      <c r="K10" s="17">
        <v>0</v>
      </c>
      <c r="L10" s="18">
        <v>1</v>
      </c>
      <c r="M10" s="17">
        <v>0.2</v>
      </c>
      <c r="N10" s="17">
        <f t="shared" si="0"/>
        <v>2</v>
      </c>
      <c r="O10" s="19">
        <f t="shared" si="1"/>
        <v>0.05823263939438055</v>
      </c>
      <c r="P10" s="23"/>
    </row>
    <row r="11" spans="1:16" ht="63.75">
      <c r="A11" s="6">
        <v>9</v>
      </c>
      <c r="B11" s="22" t="s">
        <v>29</v>
      </c>
      <c r="C11" s="16" t="s">
        <v>18</v>
      </c>
      <c r="D11" s="16" t="s">
        <v>55</v>
      </c>
      <c r="E11" s="16" t="s">
        <v>25</v>
      </c>
      <c r="F11" s="16" t="s">
        <v>28</v>
      </c>
      <c r="G11" s="17">
        <v>0.8</v>
      </c>
      <c r="H11" s="17">
        <v>0.1</v>
      </c>
      <c r="I11" s="17">
        <v>0</v>
      </c>
      <c r="J11" s="17">
        <v>0</v>
      </c>
      <c r="K11" s="17">
        <v>0.1</v>
      </c>
      <c r="L11" s="18">
        <v>0</v>
      </c>
      <c r="M11" s="17">
        <v>0.01</v>
      </c>
      <c r="N11" s="17">
        <f t="shared" si="0"/>
        <v>0.15000000000000002</v>
      </c>
      <c r="O11" s="19">
        <f t="shared" si="1"/>
        <v>0.004367447954578542</v>
      </c>
      <c r="P11" s="23"/>
    </row>
    <row r="12" spans="1:16" ht="63.75">
      <c r="A12" s="6">
        <v>10</v>
      </c>
      <c r="B12" s="24" t="s">
        <v>30</v>
      </c>
      <c r="C12" s="25" t="s">
        <v>31</v>
      </c>
      <c r="D12" s="25" t="s">
        <v>56</v>
      </c>
      <c r="E12" s="25" t="s">
        <v>21</v>
      </c>
      <c r="F12" s="25" t="s">
        <v>12</v>
      </c>
      <c r="G12" s="26">
        <v>60</v>
      </c>
      <c r="H12" s="26">
        <v>2.8</v>
      </c>
      <c r="I12" s="26">
        <v>0.2</v>
      </c>
      <c r="J12" s="26">
        <v>2</v>
      </c>
      <c r="K12" s="26">
        <v>0.6</v>
      </c>
      <c r="L12" s="27">
        <v>0</v>
      </c>
      <c r="M12" s="26">
        <v>0.2</v>
      </c>
      <c r="N12" s="26">
        <f t="shared" si="0"/>
        <v>3.8000000000000003</v>
      </c>
      <c r="O12" s="28">
        <f t="shared" si="1"/>
        <v>0.11064201484932305</v>
      </c>
      <c r="P12" s="23"/>
    </row>
    <row r="13" spans="1:16" ht="76.5">
      <c r="A13" s="6">
        <v>11</v>
      </c>
      <c r="B13" s="29" t="s">
        <v>32</v>
      </c>
      <c r="C13" s="25" t="s">
        <v>31</v>
      </c>
      <c r="D13" s="25" t="s">
        <v>57</v>
      </c>
      <c r="E13" s="25" t="s">
        <v>27</v>
      </c>
      <c r="F13" s="25" t="s">
        <v>28</v>
      </c>
      <c r="G13" s="26">
        <v>5.3</v>
      </c>
      <c r="H13" s="26">
        <v>1.5</v>
      </c>
      <c r="I13" s="26">
        <v>0</v>
      </c>
      <c r="J13" s="26">
        <v>1</v>
      </c>
      <c r="K13" s="26">
        <v>0.5</v>
      </c>
      <c r="L13" s="27">
        <v>0</v>
      </c>
      <c r="M13" s="26">
        <v>0.2</v>
      </c>
      <c r="N13" s="26">
        <f t="shared" si="0"/>
        <v>2.5</v>
      </c>
      <c r="O13" s="28">
        <f t="shared" si="1"/>
        <v>0.07279079924297568</v>
      </c>
      <c r="P13" s="23"/>
    </row>
    <row r="14" spans="1:16" ht="48.75" thickBot="1">
      <c r="A14" s="21">
        <v>12</v>
      </c>
      <c r="B14" s="24" t="s">
        <v>33</v>
      </c>
      <c r="C14" s="25" t="s">
        <v>31</v>
      </c>
      <c r="D14" s="25" t="s">
        <v>58</v>
      </c>
      <c r="E14" s="25" t="s">
        <v>34</v>
      </c>
      <c r="F14" s="25" t="s">
        <v>28</v>
      </c>
      <c r="G14" s="26">
        <v>3.8</v>
      </c>
      <c r="H14" s="26">
        <v>0</v>
      </c>
      <c r="I14" s="26">
        <v>0</v>
      </c>
      <c r="J14" s="26">
        <v>0</v>
      </c>
      <c r="K14" s="26">
        <v>0</v>
      </c>
      <c r="L14" s="27">
        <v>0</v>
      </c>
      <c r="M14" s="26">
        <v>0</v>
      </c>
      <c r="N14" s="26">
        <f t="shared" si="0"/>
        <v>0</v>
      </c>
      <c r="O14" s="28">
        <f t="shared" si="1"/>
        <v>0</v>
      </c>
      <c r="P14" s="23"/>
    </row>
    <row r="15" spans="1:16" ht="48.75" thickTop="1">
      <c r="A15" s="20">
        <v>13</v>
      </c>
      <c r="B15" s="24" t="s">
        <v>35</v>
      </c>
      <c r="C15" s="25" t="s">
        <v>31</v>
      </c>
      <c r="D15" s="25" t="s">
        <v>59</v>
      </c>
      <c r="E15" s="25" t="s">
        <v>34</v>
      </c>
      <c r="F15" s="25" t="s">
        <v>28</v>
      </c>
      <c r="G15" s="26">
        <v>2.4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f t="shared" si="0"/>
        <v>0</v>
      </c>
      <c r="O15" s="28">
        <f t="shared" si="1"/>
        <v>0</v>
      </c>
      <c r="P15" s="30"/>
    </row>
    <row r="16" spans="1:16" ht="48">
      <c r="A16" s="6">
        <v>14</v>
      </c>
      <c r="B16" s="24" t="s">
        <v>36</v>
      </c>
      <c r="C16" s="25" t="s">
        <v>31</v>
      </c>
      <c r="D16" s="25" t="s">
        <v>60</v>
      </c>
      <c r="E16" s="25" t="s">
        <v>27</v>
      </c>
      <c r="F16" s="25" t="s">
        <v>28</v>
      </c>
      <c r="G16" s="26">
        <v>0.28</v>
      </c>
      <c r="H16" s="26">
        <v>0.1</v>
      </c>
      <c r="I16" s="26">
        <v>0</v>
      </c>
      <c r="J16" s="26">
        <v>0</v>
      </c>
      <c r="K16" s="26">
        <v>0</v>
      </c>
      <c r="L16" s="27">
        <v>0.1</v>
      </c>
      <c r="M16" s="26">
        <v>0.001</v>
      </c>
      <c r="N16" s="26">
        <f t="shared" si="0"/>
        <v>0.10500000000000001</v>
      </c>
      <c r="O16" s="28">
        <f t="shared" si="1"/>
        <v>0.003057213568204979</v>
      </c>
      <c r="P16" s="30"/>
    </row>
    <row r="17" spans="1:16" ht="36">
      <c r="A17" s="6">
        <v>15</v>
      </c>
      <c r="B17" s="24" t="s">
        <v>37</v>
      </c>
      <c r="C17" s="25" t="s">
        <v>31</v>
      </c>
      <c r="D17" s="25" t="s">
        <v>61</v>
      </c>
      <c r="E17" s="25" t="s">
        <v>27</v>
      </c>
      <c r="F17" s="25" t="s">
        <v>28</v>
      </c>
      <c r="G17" s="26">
        <v>18.6</v>
      </c>
      <c r="H17" s="26">
        <v>1.5</v>
      </c>
      <c r="I17" s="26">
        <v>0</v>
      </c>
      <c r="J17" s="26">
        <v>0</v>
      </c>
      <c r="K17" s="26">
        <v>0</v>
      </c>
      <c r="L17" s="27">
        <v>1.5</v>
      </c>
      <c r="M17" s="26">
        <v>0.2</v>
      </c>
      <c r="N17" s="26">
        <f t="shared" si="0"/>
        <v>2.5</v>
      </c>
      <c r="O17" s="28">
        <f t="shared" si="1"/>
        <v>0.07279079924297568</v>
      </c>
      <c r="P17" s="30"/>
    </row>
    <row r="18" spans="1:16" ht="60">
      <c r="A18" s="6">
        <v>16</v>
      </c>
      <c r="B18" s="31" t="s">
        <v>38</v>
      </c>
      <c r="C18" s="31" t="s">
        <v>39</v>
      </c>
      <c r="D18" s="31" t="s">
        <v>40</v>
      </c>
      <c r="E18" s="31" t="s">
        <v>25</v>
      </c>
      <c r="F18" s="31" t="s">
        <v>41</v>
      </c>
      <c r="G18" s="32">
        <v>1.4</v>
      </c>
      <c r="H18" s="32">
        <v>0.8</v>
      </c>
      <c r="I18" s="32">
        <v>0</v>
      </c>
      <c r="J18" s="32">
        <v>0</v>
      </c>
      <c r="K18" s="32">
        <v>0.4</v>
      </c>
      <c r="L18" s="33">
        <v>0.4</v>
      </c>
      <c r="M18" s="32">
        <v>0.1</v>
      </c>
      <c r="N18" s="32">
        <f t="shared" si="0"/>
        <v>1.3</v>
      </c>
      <c r="O18" s="34">
        <f t="shared" si="1"/>
        <v>0.03785121560634736</v>
      </c>
      <c r="P18" s="30"/>
    </row>
    <row r="19" spans="1:16" ht="36.75" thickBot="1">
      <c r="A19" s="21">
        <v>17</v>
      </c>
      <c r="B19" s="31" t="s">
        <v>42</v>
      </c>
      <c r="C19" s="31" t="s">
        <v>39</v>
      </c>
      <c r="D19" s="31" t="s">
        <v>62</v>
      </c>
      <c r="E19" s="31" t="s">
        <v>25</v>
      </c>
      <c r="F19" s="31" t="s">
        <v>12</v>
      </c>
      <c r="G19" s="32">
        <v>1.7</v>
      </c>
      <c r="H19" s="32">
        <v>0.2</v>
      </c>
      <c r="I19" s="32">
        <v>0</v>
      </c>
      <c r="J19" s="32">
        <v>0.1</v>
      </c>
      <c r="K19" s="32">
        <v>0.1</v>
      </c>
      <c r="L19" s="33"/>
      <c r="M19" s="32">
        <v>0.01</v>
      </c>
      <c r="N19" s="32">
        <f t="shared" si="0"/>
        <v>0.25</v>
      </c>
      <c r="O19" s="34">
        <f t="shared" si="1"/>
        <v>0.007279079924297569</v>
      </c>
      <c r="P19" s="30"/>
    </row>
    <row r="20" spans="1:16" ht="37.5" thickBot="1" thickTop="1">
      <c r="A20" s="20">
        <v>18</v>
      </c>
      <c r="B20" s="31" t="s">
        <v>43</v>
      </c>
      <c r="C20" s="35" t="s">
        <v>39</v>
      </c>
      <c r="D20" s="35" t="s">
        <v>63</v>
      </c>
      <c r="E20" s="35" t="s">
        <v>25</v>
      </c>
      <c r="F20" s="35" t="s">
        <v>12</v>
      </c>
      <c r="G20" s="36">
        <v>3.1</v>
      </c>
      <c r="H20" s="36">
        <v>1</v>
      </c>
      <c r="I20" s="36">
        <v>0</v>
      </c>
      <c r="J20" s="36">
        <v>0</v>
      </c>
      <c r="K20" s="36">
        <v>0.8</v>
      </c>
      <c r="L20" s="37">
        <v>0.2</v>
      </c>
      <c r="M20" s="36">
        <v>0.15</v>
      </c>
      <c r="N20" s="36">
        <f t="shared" si="0"/>
        <v>1.75</v>
      </c>
      <c r="O20" s="38">
        <f t="shared" si="1"/>
        <v>0.05095355947008298</v>
      </c>
      <c r="P20" s="39"/>
    </row>
    <row r="21" spans="1:16" ht="12.75" thickBot="1">
      <c r="A21" s="40"/>
      <c r="B21" s="41" t="s">
        <v>44</v>
      </c>
      <c r="C21" s="42"/>
      <c r="D21" s="41"/>
      <c r="E21" s="41"/>
      <c r="F21" s="41"/>
      <c r="G21" s="41"/>
      <c r="H21" s="41"/>
      <c r="I21" s="43"/>
      <c r="J21" s="43"/>
      <c r="K21" s="43"/>
      <c r="L21" s="43"/>
      <c r="M21" s="43"/>
      <c r="N21" s="44">
        <f>SUM(N3:N20)</f>
        <v>34.345</v>
      </c>
      <c r="O21" s="45">
        <f t="shared" si="1"/>
        <v>1</v>
      </c>
      <c r="P21" s="46"/>
    </row>
    <row r="22" spans="1:16" ht="13.5" thickBot="1" thickTop="1">
      <c r="A22" s="47"/>
      <c r="B22" s="48"/>
      <c r="C22" s="48"/>
      <c r="D22" s="48"/>
      <c r="E22" s="48"/>
      <c r="F22" s="48"/>
      <c r="G22" s="48"/>
      <c r="H22" s="48"/>
      <c r="I22" s="48"/>
      <c r="J22" s="49" t="s">
        <v>45</v>
      </c>
      <c r="K22" s="48"/>
      <c r="L22" s="48"/>
      <c r="M22" s="48"/>
      <c r="N22" s="50">
        <f>N21/161.81</f>
        <v>0.21225511402261912</v>
      </c>
      <c r="O22" s="48"/>
      <c r="P22" s="5"/>
    </row>
    <row r="23" spans="1:16" ht="12.75" thickTop="1">
      <c r="A23" s="51"/>
      <c r="B23" s="52"/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4"/>
      <c r="O23" s="52"/>
      <c r="P23" s="5"/>
    </row>
    <row r="24" ht="12">
      <c r="B24" s="69"/>
    </row>
    <row r="44" spans="1:8" s="58" customFormat="1" ht="12">
      <c r="A44" s="56"/>
      <c r="B44" s="57"/>
      <c r="D44" s="57"/>
      <c r="E44" s="57"/>
      <c r="F44" s="57"/>
      <c r="G44" s="57"/>
      <c r="H44" s="57"/>
    </row>
    <row r="45" spans="1:8" s="58" customFormat="1" ht="12">
      <c r="A45" s="56"/>
      <c r="B45" s="57"/>
      <c r="D45" s="57"/>
      <c r="E45" s="57"/>
      <c r="F45" s="57"/>
      <c r="G45" s="57"/>
      <c r="H45" s="57"/>
    </row>
    <row r="46" spans="1:6" s="58" customFormat="1" ht="12">
      <c r="A46" s="56"/>
      <c r="B46" s="57"/>
      <c r="D46" s="57"/>
      <c r="E46" s="57"/>
      <c r="F46" s="57"/>
    </row>
    <row r="47" spans="1:8" s="58" customFormat="1" ht="12">
      <c r="A47" s="56"/>
      <c r="B47" s="57"/>
      <c r="D47" s="57"/>
      <c r="E47" s="57"/>
      <c r="F47" s="57"/>
      <c r="G47" s="57"/>
      <c r="H47" s="57"/>
    </row>
    <row r="48" spans="1:8" s="58" customFormat="1" ht="12">
      <c r="A48" s="56"/>
      <c r="B48" s="57"/>
      <c r="D48" s="57"/>
      <c r="E48" s="57"/>
      <c r="F48" s="57"/>
      <c r="G48" s="57"/>
      <c r="H48" s="57"/>
    </row>
    <row r="49" spans="1:8" s="58" customFormat="1" ht="12">
      <c r="A49" s="56"/>
      <c r="B49" s="57"/>
      <c r="D49" s="57"/>
      <c r="E49" s="57"/>
      <c r="F49" s="57"/>
      <c r="G49" s="57"/>
      <c r="H49" s="57"/>
    </row>
    <row r="50" spans="1:8" s="58" customFormat="1" ht="12">
      <c r="A50" s="56"/>
      <c r="B50" s="57"/>
      <c r="D50" s="57"/>
      <c r="E50" s="57"/>
      <c r="F50" s="57"/>
      <c r="G50" s="57"/>
      <c r="H50" s="57"/>
    </row>
    <row r="51" spans="1:8" s="58" customFormat="1" ht="12">
      <c r="A51" s="56"/>
      <c r="B51" s="57"/>
      <c r="D51" s="57"/>
      <c r="E51" s="57"/>
      <c r="F51" s="57"/>
      <c r="G51" s="57"/>
      <c r="H51" s="57"/>
    </row>
    <row r="52" spans="1:8" s="58" customFormat="1" ht="12">
      <c r="A52" s="56"/>
      <c r="B52" s="57"/>
      <c r="D52" s="57"/>
      <c r="E52" s="57"/>
      <c r="F52" s="57"/>
      <c r="G52" s="57"/>
      <c r="H52" s="57"/>
    </row>
    <row r="53" spans="1:8" s="58" customFormat="1" ht="12">
      <c r="A53" s="56"/>
      <c r="B53" s="57"/>
      <c r="D53" s="57"/>
      <c r="E53" s="57"/>
      <c r="F53" s="57"/>
      <c r="G53" s="57"/>
      <c r="H53" s="57"/>
    </row>
    <row r="54" spans="1:8" s="58" customFormat="1" ht="12">
      <c r="A54" s="56"/>
      <c r="B54" s="57"/>
      <c r="D54" s="57"/>
      <c r="E54" s="57"/>
      <c r="F54" s="57"/>
      <c r="G54" s="57"/>
      <c r="H54" s="57"/>
    </row>
    <row r="55" spans="1:8" s="58" customFormat="1" ht="12">
      <c r="A55" s="56"/>
      <c r="B55" s="57"/>
      <c r="D55" s="57"/>
      <c r="E55" s="57"/>
      <c r="F55" s="57"/>
      <c r="G55" s="57"/>
      <c r="H55" s="57"/>
    </row>
    <row r="56" spans="1:8" s="58" customFormat="1" ht="12">
      <c r="A56" s="56"/>
      <c r="B56" s="57"/>
      <c r="D56" s="57"/>
      <c r="E56" s="57"/>
      <c r="F56" s="57"/>
      <c r="G56" s="57"/>
      <c r="H56" s="57"/>
    </row>
  </sheetData>
  <sheetProtection/>
  <mergeCells count="1">
    <mergeCell ref="B1:P1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Gøtze</cp:lastModifiedBy>
  <dcterms:created xsi:type="dcterms:W3CDTF">2006-02-04T23:10:23Z</dcterms:created>
  <dcterms:modified xsi:type="dcterms:W3CDTF">2013-01-21T00:06:50Z</dcterms:modified>
  <cp:category/>
  <cp:version/>
  <cp:contentType/>
  <cp:contentStatus/>
</cp:coreProperties>
</file>